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cigdansk-my.sharepoint.com/personal/cezary_trajdos_gdansk_gda_pl/Documents/Pulpit/"/>
    </mc:Choice>
  </mc:AlternateContent>
  <xr:revisionPtr revIDLastSave="19" documentId="8_{CB85050C-5559-4F23-9580-C91E5DFA8251}" xr6:coauthVersionLast="47" xr6:coauthVersionMax="47" xr10:uidLastSave="{CBE5BDE3-03E1-4286-B235-348C23EED750}"/>
  <bookViews>
    <workbookView xWindow="-120" yWindow="-120" windowWidth="29040" windowHeight="15840" tabRatio="757" xr2:uid="{00000000-000D-0000-FFFF-FFFF00000000}"/>
  </bookViews>
  <sheets>
    <sheet name="Kosztorys_Starowiślna" sheetId="30" r:id="rId1"/>
  </sheets>
  <definedNames>
    <definedName name="_xlnm.Print_Area" localSheetId="0">Kosztorys_Starowiślna!$B$1:$H$109</definedName>
    <definedName name="_xlnm.Print_Titles" localSheetId="0">Kosztorys_Starowiślna!$2:$6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7" i="30" l="1"/>
  <c r="H92" i="30"/>
  <c r="H93" i="30"/>
  <c r="H94" i="30"/>
  <c r="H95" i="30"/>
  <c r="H96" i="30"/>
  <c r="H97" i="30"/>
  <c r="H98" i="30"/>
  <c r="H99" i="30"/>
  <c r="H100" i="30"/>
  <c r="H101" i="30"/>
  <c r="H102" i="30"/>
  <c r="H91" i="30"/>
  <c r="H72" i="30"/>
  <c r="H73" i="30"/>
  <c r="H74" i="30"/>
  <c r="H75" i="30"/>
  <c r="H77" i="30"/>
  <c r="H78" i="30"/>
  <c r="H80" i="30"/>
  <c r="H81" i="30"/>
  <c r="H82" i="30"/>
  <c r="H83" i="30"/>
  <c r="H84" i="30"/>
  <c r="H85" i="30"/>
  <c r="H86" i="30"/>
  <c r="H87" i="30"/>
  <c r="H66" i="30"/>
  <c r="H67" i="30"/>
  <c r="H57" i="30"/>
  <c r="H55" i="30"/>
  <c r="H53" i="30"/>
  <c r="H33" i="30"/>
  <c r="H31" i="30"/>
  <c r="H30" i="30"/>
  <c r="H29" i="30"/>
  <c r="H28" i="30"/>
  <c r="H26" i="30"/>
  <c r="H25" i="30"/>
  <c r="H23" i="30"/>
  <c r="H103" i="30" l="1"/>
  <c r="H52" i="30"/>
  <c r="H50" i="30"/>
  <c r="H22" i="30"/>
  <c r="H12" i="30"/>
  <c r="H11" i="30"/>
  <c r="H13" i="30" l="1"/>
  <c r="H61" i="30"/>
  <c r="H105" i="30" l="1"/>
  <c r="H106" i="30" s="1"/>
  <c r="H71" i="30"/>
  <c r="H89" i="30" s="1"/>
  <c r="H65" i="30"/>
  <c r="H68" i="30" s="1"/>
  <c r="H62" i="30"/>
  <c r="H60" i="30"/>
  <c r="H45" i="30"/>
  <c r="H48" i="30"/>
  <c r="H49" i="30"/>
  <c r="H44" i="30"/>
  <c r="H40" i="30"/>
  <c r="H37" i="30"/>
  <c r="H36" i="30"/>
  <c r="H17" i="30"/>
  <c r="H19" i="30"/>
  <c r="H20" i="30"/>
  <c r="H16" i="30"/>
  <c r="H8" i="30"/>
  <c r="H34" i="30" l="1"/>
  <c r="H58" i="30"/>
  <c r="H41" i="30"/>
  <c r="H38" i="30"/>
  <c r="H63" i="30"/>
  <c r="H9" i="30"/>
  <c r="H107" i="30" l="1"/>
  <c r="H108" i="30" l="1"/>
  <c r="H109" i="30" s="1"/>
</calcChain>
</file>

<file path=xl/sharedStrings.xml><?xml version="1.0" encoding="utf-8"?>
<sst xmlns="http://schemas.openxmlformats.org/spreadsheetml/2006/main" count="201" uniqueCount="142">
  <si>
    <t>Lp.</t>
  </si>
  <si>
    <t>Opis</t>
  </si>
  <si>
    <t>Jedn. miary</t>
  </si>
  <si>
    <t>Ilość</t>
  </si>
  <si>
    <t>Cena jedn.
netto
zł</t>
  </si>
  <si>
    <t>Wartość
netto
zł</t>
  </si>
  <si>
    <t>I</t>
  </si>
  <si>
    <t>m</t>
  </si>
  <si>
    <t>m2</t>
  </si>
  <si>
    <t>szt</t>
  </si>
  <si>
    <t>m3</t>
  </si>
  <si>
    <t>II</t>
  </si>
  <si>
    <t>III</t>
  </si>
  <si>
    <t>IV</t>
  </si>
  <si>
    <t>V</t>
  </si>
  <si>
    <t>VI</t>
  </si>
  <si>
    <t>kpl.</t>
  </si>
  <si>
    <t>Tablica informacyjna</t>
  </si>
  <si>
    <t>Wartość kosztorysowa robót bez podatku VAT</t>
  </si>
  <si>
    <t>SST</t>
  </si>
  <si>
    <t>VII</t>
  </si>
  <si>
    <t>VIII</t>
  </si>
  <si>
    <t>VAT 23 %</t>
  </si>
  <si>
    <t>Wartość kosztorysowa robót wraz z podatkiem VAT</t>
  </si>
  <si>
    <t>IX</t>
  </si>
  <si>
    <t>TABLICA WG SWZ</t>
  </si>
  <si>
    <t>Razem dział: TABLICA WG SWZ</t>
  </si>
  <si>
    <t xml:space="preserve">KOSZTORYS OFERTOWY </t>
  </si>
  <si>
    <t xml:space="preserve">Modernizacja chodników ul. Starowiślnej w Gdańsku </t>
  </si>
  <si>
    <t>ROBOTY POMIAROWE</t>
  </si>
  <si>
    <t>Roboty pomiarowe przy liniowych robotach ziemnych - trasa dróg w terenie równinnym</t>
  </si>
  <si>
    <t>km</t>
  </si>
  <si>
    <t>Razem dział: ROBOTY POMIAROWE</t>
  </si>
  <si>
    <t>ODHUMUSOWANIE</t>
  </si>
  <si>
    <t>Razem dział: ODHUMUSOWANIE</t>
  </si>
  <si>
    <t>ROBOTY ROZBIÓRKOWE</t>
  </si>
  <si>
    <t>Wywiezienie i utylizacja gruzu z terenu rozbiórki  na legalne składowisko</t>
  </si>
  <si>
    <t>Wywiezienie gruzu z terenu rozbiórki i utylizacją na legalnym składowisku</t>
  </si>
  <si>
    <t>Rozebranie chodników z płyt betonowych 50x50x7cm na podsypce cementowo-piaskowej</t>
  </si>
  <si>
    <t>Rozebranie obrzeży betonowych 8x30 cm na podsypce piaskowej</t>
  </si>
  <si>
    <t>Rozebranie krawężników kamiennych15x30 cm na podsypce cementowo-piaskowej</t>
  </si>
  <si>
    <t>Rozebranie ław pod krawężniki z betonu</t>
  </si>
  <si>
    <t>Zdjęcie tablic znaków drogowych</t>
  </si>
  <si>
    <t>Razem dział: ROBOTY ROZBIÓRKOWE</t>
  </si>
  <si>
    <t>ROBOTY ZIEMNE</t>
  </si>
  <si>
    <t>Razem dział: ROBOTY ZIEMNE</t>
  </si>
  <si>
    <t>PROFILOWANIE Z ZAGĘSZCZENIEM</t>
  </si>
  <si>
    <t>Razem dział: PROFILOWANIE Z ZAGĘSZCZENIEM</t>
  </si>
  <si>
    <t>BUDOWA NAWIERZCHNI</t>
  </si>
  <si>
    <t>Podbudowa: kruszywo łamane stabilizowane mechanicznie  frakcja 0/31,5, grubość po zagęszczeniu 15cm</t>
  </si>
  <si>
    <t>Podbudowa: kruszywo naturalne stablizowane cementem klasy C3/4, grubość warstwy po zagęszczeniu 15 cm</t>
  </si>
  <si>
    <t>Ława pod krawężniki kamienne z oporem z betonu C12/15</t>
  </si>
  <si>
    <t>Obrzeża kamienne o wymiarach 30x8 cm na podsypce cementowo-piaskowej, spoiny wypełnione zaprawą cementową</t>
  </si>
  <si>
    <t>Razem dział:  BUDOWA NAWIERZCHNI</t>
  </si>
  <si>
    <t>Nawierzchnie z kostki kamiennej nieregularnej na podsypce cementowo-piaskowej
Przełożenie istniejacej kostki kamiennej z uzupełnieniem 25% z zasobów GZDIZ</t>
  </si>
  <si>
    <t>Chodniki z kostki ganitowej o wysokości 8/11cm na podsypce cementowo-piaskowej z wypełnieniem spoin zaprawą cementową</t>
  </si>
  <si>
    <t>Oczyszczenie terenu z resztek budowlanych, gruzu i śmieci - wywiezienie i utylizacja na legalnym składowisku</t>
  </si>
  <si>
    <t>ZIELEŃ DROGOWA</t>
  </si>
  <si>
    <t>Razem dział:  ZIELEŃ DROGOWA</t>
  </si>
  <si>
    <t>OZNAKOWANIA I URZĄDZENIA BEZPIECZEŃSTWA RUCHU</t>
  </si>
  <si>
    <t>Przymocowanie tablic znaków o powierzchni do 0.3 m2</t>
  </si>
  <si>
    <t>Przymocowanie tablic znaków o powierzchni ponad 0.3 m2</t>
  </si>
  <si>
    <t>Montaż słupków blokujących</t>
  </si>
  <si>
    <t>Razem dział:  OZNAKOWANIA I URZĄDZENIA BEZPIECZEŃSTWA RUCHU</t>
  </si>
  <si>
    <t>Regulacja pionowa studzienek dla włazów kanałowych</t>
  </si>
  <si>
    <t>ROBOTY INSTALACYJNE</t>
  </si>
  <si>
    <t>Pełne umocniene ścian wykopów wraz z robiórką typowymi obudowami stalowymi w gruntach suchych, głęb. do 3,0m</t>
  </si>
  <si>
    <t>Usunięcie warstwy ziemi urodzajnej (humusu) o grubości do 15 cm</t>
  </si>
  <si>
    <t>Roboty ziemne z wywiezieniem i utylizacją na legalnym składowisku</t>
  </si>
  <si>
    <t>Rozbiórka nawierzchni bitumicznej o gr. 8 cm z wywozem materiału z rozbiórki  - interpolacja</t>
  </si>
  <si>
    <t>Rozebranie nawierzchni z betonu o grubości 20 cm</t>
  </si>
  <si>
    <t>Rozebranie nawierzchni z płyt betonowych 75x100x12,5 cm typu YOMB</t>
  </si>
  <si>
    <t>Wywiezienie gruzu z terenu rozbiórki z utylizacją na legalnym składowisku</t>
  </si>
  <si>
    <t>Roboty ziemne z transportem urobku i utylizacją na legalnym składowisku</t>
  </si>
  <si>
    <t>Wykopy oraz przekopy  na odkład</t>
  </si>
  <si>
    <t>Profilowanie i zagęszczenie podłoża pod warstwy konstrukcyjne nawierzchni</t>
  </si>
  <si>
    <t>Rozebranie nawierzchni z kostki kamiennej nieregularnej na podsypce cementowo-piaskowej kostka do ponownego ułożenia</t>
  </si>
  <si>
    <t>Rozrzucenie ziemi żyznej lub kompostowej na terenie płaskim grubość warstwy 10cm</t>
  </si>
  <si>
    <t>Wykonanie trawników dywanowych siewem z nawożeniem</t>
  </si>
  <si>
    <t xml:space="preserve">Wykopy liniowe o szerokości 0,8-2,5 m i głębokości do 3,0 m o ścianach pionowych </t>
  </si>
  <si>
    <t>Podłoża i obsypki z kruszyw naturalnych dowiezionych</t>
  </si>
  <si>
    <t>Zasypywanie wykopów o ścianach pionowych o szerokości 0.8-2.5 m i głębokości do 3.0 m  - współczynnik zagęszczenia Js=0.98)</t>
  </si>
  <si>
    <t>Roboty ziemne w ziemi uprzednio zmagazynowanej w hałdach z transportem urobku i utylizacją na legalnym składowisku</t>
  </si>
  <si>
    <t>Regulacja pionowa studzienek dla zaworów wodociągowych i gazowych</t>
  </si>
  <si>
    <t>Razem dział:  ROBOTY INSTALACYJNE</t>
  </si>
  <si>
    <t>Studzienki kanalizacyjne z tworzywa sztucznego 425PP z włazem żeliwnym kl.D400</t>
  </si>
  <si>
    <t>Studzienki ściekowe uliczne, z dnem betonowe o śr. 500 mm z osadnikiem bez syfonu , z wpustem ulicznym uchylnym klasy D400 z zamkiem zatrzskowym montowanym na pierścieniu odciążającym. Wraz z robotami ziemnymi.</t>
  </si>
  <si>
    <t>Kanały z rur PVC-U SN12 łączonych na wcisk o śr. zewn. 160 mm</t>
  </si>
  <si>
    <t>Montaż czyszczaków kanalizacyjnych z PVC o śr.zewn. 110 mm łączonych metodą wciskową (kolor szary)</t>
  </si>
  <si>
    <t>Wykonanie przykanalików z rur PVC-U SN 12 o średnicy zewnętrznej 110mm (kolor szary)</t>
  </si>
  <si>
    <t>Wykonanie przejścia rury stalowej na PVC DN100</t>
  </si>
  <si>
    <t>Wykonanie umocnienienia pod kolana rynny z chudego betonu</t>
  </si>
  <si>
    <t>Próba wodna szczelności kanałów rurowych</t>
  </si>
  <si>
    <t>odc. 1 prób.</t>
  </si>
  <si>
    <t>KANALIZACJA DESZCZOWA</t>
  </si>
  <si>
    <t>Wykopy pod rurociągi i studnie z umocnieniem ścian z zasypką i wywozem nadmiaru gruntu na legalne składowisko</t>
  </si>
  <si>
    <t>Dostawa i montaz rur PVC kielichowych o śr.nominalnej 200 mm SN8 wraz z wykonaniem podsypki o obsypki rur</t>
  </si>
  <si>
    <t>Dostawa i montaz rur PVC kielichowych o śr.nominalnej 315 mm SN8 wraz z wykonaniem podsypki o obsypki rur</t>
  </si>
  <si>
    <t>Studnie rewizyjne z kręgów betonowych o śr. 1200 mm w gotowym wykopie</t>
  </si>
  <si>
    <t>Studzienki ściekowe uliczne betonowe o śr.500 mm z osadnikiem bez syfonu</t>
  </si>
  <si>
    <t>Demontaż studni rewizyjnych z kregów betonowych o śr. 1200 mm z wywiezieniem i utylizacją gruzu na legalnym składowisku</t>
  </si>
  <si>
    <t>Demontaz wpustów deszczowych dn 500 mm z wywozem gruzu na wysypisko z wywiezieniem i utylizacją gruzu na legalnym składowisku</t>
  </si>
  <si>
    <t>Demontaż rurociągu betonowego kielichowego o śr.nom.150 mm uszczelnionego zaprawą cementową z wywiezieniem i utylizacją gruzu na legalnym składowisku</t>
  </si>
  <si>
    <t>Demontaz rury gazowej stal. Dn 100 mm z wywozem i utylizcją na legalnym składowisku</t>
  </si>
  <si>
    <t>Zabezpieczenie istniejącego uzbrojenia technicznego w wykopie na trasie budowy kanalizacji deszczowej</t>
  </si>
  <si>
    <t>Wykonanie i rozebranie tymczasowej organizacji ruchu na czas prowadzenia robót</t>
  </si>
  <si>
    <t>Wykonanie docelowej organizacji ruchu</t>
  </si>
  <si>
    <t>Razem dział:  KANALIZACJA DESZCZOWA</t>
  </si>
  <si>
    <t>X</t>
  </si>
  <si>
    <t>3.1</t>
  </si>
  <si>
    <t>NAWIERZCHNIA Z MIESZANKI MINERALNO - BITUMICZNEJ</t>
  </si>
  <si>
    <t>NAWIERZCHNIA BETONOWA</t>
  </si>
  <si>
    <t>3.2</t>
  </si>
  <si>
    <t>3.3</t>
  </si>
  <si>
    <t xml:space="preserve">NAWIERZCHNIA Z PŁYT BETONOWYCH </t>
  </si>
  <si>
    <t>NAWIERZCHNIA Z PŁYT CHODNIKOWYCH</t>
  </si>
  <si>
    <t>3.4</t>
  </si>
  <si>
    <t>3.5</t>
  </si>
  <si>
    <t>3.6</t>
  </si>
  <si>
    <t>OZNAKOWANIE PIONOWE</t>
  </si>
  <si>
    <t>4.1</t>
  </si>
  <si>
    <t>PODBUDOWA</t>
  </si>
  <si>
    <t>4.2</t>
  </si>
  <si>
    <t>PRZEŁOŻENIE ISTNIEJACEJ NAWIERZCHNI Z KOSTKI BRUKOWEJ</t>
  </si>
  <si>
    <t>4.3</t>
  </si>
  <si>
    <t>KRAWĘŻNIKI KAMIENNE, OBRZEŻA KAMIENNE</t>
  </si>
  <si>
    <t>4.4</t>
  </si>
  <si>
    <t>NAWIERZCHNIA Z PŁYT CHODNIKOWYCH Z INFUŁĄ</t>
  </si>
  <si>
    <t>4.5</t>
  </si>
  <si>
    <t>NAWIERZCHNIA Z KOSTKI GRANITOWEJ</t>
  </si>
  <si>
    <t>9.1</t>
  </si>
  <si>
    <t xml:space="preserve">ROBOTY ZIEMNE </t>
  </si>
  <si>
    <t>9.2</t>
  </si>
  <si>
    <t>REGULACJA PIONOWA WŁAZÓW, ZASÓW</t>
  </si>
  <si>
    <t>9.3</t>
  </si>
  <si>
    <t>KRAWĘŻNIKI, OBRZEŻA</t>
  </si>
  <si>
    <t>XI</t>
  </si>
  <si>
    <t>Płytka chodnikowa 20x20x8 cm płukana piaskowa na podsypce cementowo-piaskowej z wypełnieniem spoin zaprawą cementową</t>
  </si>
  <si>
    <t>22A</t>
  </si>
  <si>
    <t>22</t>
  </si>
  <si>
    <t>Krawężniki kamienne o wymiarach 15x30cm materiał nowy</t>
  </si>
  <si>
    <t>Krawężniki kamienne o wymiarach 15x30cm - istniejące do ponownego ustawienia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</si>
</sst>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0.000"/>
  </numFmts>
  <fonts count="19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0"/>
      <color indexed="64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 applyNumberFormat="0" applyFont="0" applyFill="0" applyBorder="0" applyAlignment="0" applyProtection="0">
      <alignment vertical="top"/>
    </xf>
    <xf numFmtId="164" fontId="4" fillId="0" borderId="0" applyFont="0" applyFill="0" applyBorder="0" applyAlignment="0" applyProtection="0"/>
    <xf numFmtId="0" fontId="4" fillId="0" borderId="0" applyNumberFormat="0" applyFont="0" applyFill="0" applyBorder="0" applyAlignment="0" applyProtection="0">
      <alignment vertical="top"/>
    </xf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0" fontId="13" fillId="0" borderId="0"/>
    <xf numFmtId="0" fontId="14" fillId="0" borderId="0"/>
    <xf numFmtId="0" fontId="16" fillId="0" borderId="0"/>
    <xf numFmtId="0" fontId="1" fillId="0" borderId="0"/>
    <xf numFmtId="164" fontId="1" fillId="0" borderId="0" applyFont="0" applyFill="0" applyBorder="0" applyAlignment="0" applyProtection="0"/>
    <xf numFmtId="0" fontId="17" fillId="0" borderId="0"/>
    <xf numFmtId="0" fontId="18" fillId="0" borderId="0"/>
  </cellStyleXfs>
  <cellXfs count="82">
    <xf numFmtId="0" fontId="0" fillId="0" borderId="0" xfId="0" applyNumberFormat="1" applyFont="1" applyFill="1" applyBorder="1" applyAlignment="1" applyProtection="1">
      <alignment vertical="top"/>
    </xf>
    <xf numFmtId="1" fontId="5" fillId="0" borderId="5" xfId="0" applyNumberFormat="1" applyFont="1" applyFill="1" applyBorder="1" applyAlignment="1" applyProtection="1">
      <alignment horizontal="center" vertical="center"/>
    </xf>
    <xf numFmtId="0" fontId="9" fillId="0" borderId="0" xfId="2" applyNumberFormat="1" applyFont="1" applyFill="1" applyBorder="1" applyAlignment="1" applyProtection="1">
      <alignment vertical="top"/>
    </xf>
    <xf numFmtId="49" fontId="10" fillId="0" borderId="2" xfId="2" applyNumberFormat="1" applyFont="1" applyBorder="1" applyAlignment="1" applyProtection="1">
      <alignment horizontal="center" vertical="center" wrapText="1"/>
    </xf>
    <xf numFmtId="0" fontId="10" fillId="0" borderId="3" xfId="2" applyFont="1" applyBorder="1" applyAlignment="1" applyProtection="1">
      <alignment horizontal="center" vertical="center" wrapText="1"/>
    </xf>
    <xf numFmtId="164" fontId="10" fillId="0" borderId="3" xfId="1" applyFont="1" applyBorder="1" applyAlignment="1" applyProtection="1">
      <alignment horizontal="center" vertical="center" wrapText="1"/>
    </xf>
    <xf numFmtId="4" fontId="10" fillId="0" borderId="4" xfId="1" applyNumberFormat="1" applyFont="1" applyBorder="1" applyAlignment="1" applyProtection="1">
      <alignment horizontal="center" vertical="center" wrapText="1"/>
    </xf>
    <xf numFmtId="0" fontId="9" fillId="0" borderId="0" xfId="2" applyNumberFormat="1" applyFont="1" applyFill="1" applyBorder="1" applyAlignment="1" applyProtection="1">
      <alignment horizontal="center" vertical="center"/>
    </xf>
    <xf numFmtId="0" fontId="9" fillId="0" borderId="0" xfId="2" applyNumberFormat="1" applyFont="1" applyFill="1" applyBorder="1" applyAlignment="1" applyProtection="1">
      <alignment vertical="center" wrapText="1"/>
    </xf>
    <xf numFmtId="164" fontId="9" fillId="0" borderId="0" xfId="1" applyFont="1" applyFill="1" applyBorder="1" applyAlignment="1" applyProtection="1">
      <alignment horizontal="center" vertical="center"/>
    </xf>
    <xf numFmtId="4" fontId="9" fillId="0" borderId="0" xfId="1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vertical="center" wrapText="1"/>
    </xf>
    <xf numFmtId="0" fontId="4" fillId="0" borderId="0" xfId="2" applyNumberFormat="1" applyFont="1" applyFill="1" applyBorder="1" applyAlignment="1" applyProtection="1">
      <alignment horizontal="center" vertical="center"/>
    </xf>
    <xf numFmtId="0" fontId="4" fillId="0" borderId="0" xfId="2" applyNumberFormat="1" applyFont="1" applyFill="1" applyBorder="1" applyAlignment="1" applyProtection="1">
      <alignment vertical="center" wrapText="1"/>
    </xf>
    <xf numFmtId="164" fontId="4" fillId="0" borderId="0" xfId="1" applyFont="1" applyFill="1" applyBorder="1" applyAlignment="1" applyProtection="1">
      <alignment horizontal="center" vertical="center"/>
    </xf>
    <xf numFmtId="4" fontId="4" fillId="0" borderId="0" xfId="1" applyNumberFormat="1" applyFont="1" applyFill="1" applyBorder="1" applyAlignment="1" applyProtection="1">
      <alignment horizontal="center" vertical="center"/>
    </xf>
    <xf numFmtId="0" fontId="12" fillId="0" borderId="0" xfId="2" applyNumberFormat="1" applyFont="1" applyFill="1" applyBorder="1" applyAlignment="1" applyProtection="1"/>
    <xf numFmtId="0" fontId="4" fillId="0" borderId="5" xfId="2" applyNumberFormat="1" applyFont="1" applyFill="1" applyBorder="1" applyAlignment="1" applyProtection="1">
      <alignment horizontal="center" vertical="center" wrapText="1"/>
    </xf>
    <xf numFmtId="2" fontId="4" fillId="0" borderId="0" xfId="1" applyNumberFormat="1" applyFont="1" applyFill="1" applyBorder="1" applyAlignment="1" applyProtection="1">
      <alignment horizontal="right" vertical="center"/>
    </xf>
    <xf numFmtId="2" fontId="9" fillId="0" borderId="0" xfId="1" applyNumberFormat="1" applyFont="1" applyFill="1" applyBorder="1" applyAlignment="1" applyProtection="1">
      <alignment horizontal="right" vertical="center"/>
    </xf>
    <xf numFmtId="0" fontId="5" fillId="0" borderId="5" xfId="2" applyNumberFormat="1" applyFont="1" applyFill="1" applyBorder="1" applyAlignment="1" applyProtection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right"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horizontal="right" vertical="center" wrapText="1"/>
    </xf>
    <xf numFmtId="2" fontId="10" fillId="0" borderId="3" xfId="1" applyNumberFormat="1" applyFont="1" applyBorder="1" applyAlignment="1" applyProtection="1">
      <alignment horizontal="center" vertical="center" wrapText="1"/>
    </xf>
    <xf numFmtId="164" fontId="5" fillId="0" borderId="8" xfId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1" fontId="5" fillId="0" borderId="5" xfId="2" applyNumberFormat="1" applyFont="1" applyFill="1" applyBorder="1" applyAlignment="1" applyProtection="1">
      <alignment horizontal="center" vertical="center" wrapText="1"/>
    </xf>
    <xf numFmtId="164" fontId="4" fillId="2" borderId="1" xfId="1" applyFont="1" applyFill="1" applyBorder="1" applyAlignment="1" applyProtection="1">
      <alignment horizontal="center" vertical="center" wrapText="1"/>
      <protection locked="0"/>
    </xf>
    <xf numFmtId="4" fontId="11" fillId="0" borderId="16" xfId="1" applyNumberFormat="1" applyFont="1" applyFill="1" applyBorder="1" applyAlignment="1" applyProtection="1">
      <alignment horizontal="center" vertical="center" wrapText="1"/>
    </xf>
    <xf numFmtId="0" fontId="7" fillId="0" borderId="0" xfId="2" applyFont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7" xfId="2" applyNumberFormat="1" applyFont="1" applyFill="1" applyBorder="1" applyAlignment="1" applyProtection="1">
      <alignment horizontal="center" vertical="center" wrapText="1"/>
    </xf>
    <xf numFmtId="0" fontId="4" fillId="0" borderId="18" xfId="0" applyNumberFormat="1" applyFont="1" applyFill="1" applyBorder="1" applyAlignment="1" applyProtection="1">
      <alignment horizontal="center" vertical="center" wrapText="1"/>
    </xf>
    <xf numFmtId="0" fontId="5" fillId="0" borderId="19" xfId="2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horizontal="right" vertical="center" wrapText="1"/>
    </xf>
    <xf numFmtId="164" fontId="4" fillId="0" borderId="1" xfId="1" applyFont="1" applyBorder="1" applyAlignment="1" applyProtection="1">
      <alignment horizontal="right" vertical="center"/>
    </xf>
    <xf numFmtId="0" fontId="4" fillId="0" borderId="0" xfId="2" applyNumberFormat="1" applyFont="1" applyFill="1" applyBorder="1" applyAlignment="1" applyProtection="1">
      <alignment vertical="top"/>
    </xf>
    <xf numFmtId="0" fontId="6" fillId="0" borderId="0" xfId="2" applyFont="1" applyAlignment="1" applyProtection="1">
      <alignment horizontal="center" vertical="center"/>
    </xf>
    <xf numFmtId="2" fontId="6" fillId="0" borderId="0" xfId="2" applyNumberFormat="1" applyFont="1" applyAlignment="1" applyProtection="1">
      <alignment horizontal="right" vertical="center"/>
    </xf>
    <xf numFmtId="49" fontId="6" fillId="0" borderId="10" xfId="2" applyNumberFormat="1" applyFont="1" applyBorder="1" applyAlignment="1" applyProtection="1">
      <alignment horizontal="center" vertical="center" wrapText="1"/>
    </xf>
    <xf numFmtId="0" fontId="6" fillId="0" borderId="11" xfId="2" applyFont="1" applyBorder="1" applyAlignment="1" applyProtection="1">
      <alignment horizontal="center" vertical="center" wrapText="1"/>
    </xf>
    <xf numFmtId="0" fontId="6" fillId="0" borderId="12" xfId="2" applyFont="1" applyBorder="1" applyAlignment="1" applyProtection="1">
      <alignment horizontal="center" vertical="center" wrapText="1"/>
    </xf>
    <xf numFmtId="1" fontId="5" fillId="0" borderId="7" xfId="2" applyNumberFormat="1" applyFont="1" applyFill="1" applyBorder="1" applyAlignment="1" applyProtection="1">
      <alignment horizontal="center" vertical="center" wrapText="1"/>
    </xf>
    <xf numFmtId="2" fontId="5" fillId="0" borderId="8" xfId="1" applyNumberFormat="1" applyFont="1" applyFill="1" applyBorder="1" applyAlignment="1" applyProtection="1">
      <alignment horizontal="right" vertical="center" wrapText="1"/>
    </xf>
    <xf numFmtId="4" fontId="5" fillId="0" borderId="9" xfId="1" applyNumberFormat="1" applyFont="1" applyFill="1" applyBorder="1" applyAlignment="1" applyProtection="1">
      <alignment horizontal="center" vertical="center" wrapText="1"/>
    </xf>
    <xf numFmtId="4" fontId="4" fillId="0" borderId="6" xfId="1" applyNumberFormat="1" applyFont="1" applyFill="1" applyBorder="1" applyAlignment="1" applyProtection="1">
      <alignment horizontal="center" vertical="center" wrapText="1"/>
    </xf>
    <xf numFmtId="164" fontId="5" fillId="0" borderId="1" xfId="1" applyFont="1" applyFill="1" applyBorder="1" applyAlignment="1" applyProtection="1">
      <alignment horizontal="center" vertical="center" wrapText="1"/>
    </xf>
    <xf numFmtId="164" fontId="5" fillId="0" borderId="1" xfId="1" applyFont="1" applyFill="1" applyBorder="1" applyAlignment="1" applyProtection="1">
      <alignment horizontal="right" vertical="center"/>
    </xf>
    <xf numFmtId="4" fontId="5" fillId="0" borderId="6" xfId="1" applyNumberFormat="1" applyFont="1" applyFill="1" applyBorder="1" applyAlignment="1" applyProtection="1">
      <alignment horizontal="center" vertical="center" wrapText="1"/>
    </xf>
    <xf numFmtId="4" fontId="5" fillId="0" borderId="6" xfId="1" applyNumberFormat="1" applyFont="1" applyFill="1" applyBorder="1" applyAlignment="1" applyProtection="1">
      <alignment horizontal="center" vertical="center"/>
    </xf>
    <xf numFmtId="164" fontId="5" fillId="0" borderId="1" xfId="1" applyFont="1" applyFill="1" applyBorder="1" applyAlignment="1" applyProtection="1">
      <alignment horizontal="center" vertical="center"/>
    </xf>
    <xf numFmtId="4" fontId="4" fillId="0" borderId="6" xfId="1" applyNumberFormat="1" applyFont="1" applyFill="1" applyBorder="1" applyAlignment="1" applyProtection="1">
      <alignment horizontal="center" vertical="center"/>
    </xf>
    <xf numFmtId="164" fontId="4" fillId="2" borderId="1" xfId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6" fillId="0" borderId="0" xfId="2" applyFont="1" applyAlignment="1" applyProtection="1">
      <alignment horizontal="center" vertical="center"/>
    </xf>
    <xf numFmtId="49" fontId="10" fillId="0" borderId="20" xfId="2" applyNumberFormat="1" applyFont="1" applyBorder="1" applyAlignment="1" applyProtection="1">
      <alignment horizontal="center" vertical="center" wrapText="1"/>
    </xf>
    <xf numFmtId="1" fontId="5" fillId="0" borderId="21" xfId="2" applyNumberFormat="1" applyFont="1" applyFill="1" applyBorder="1" applyAlignment="1" applyProtection="1">
      <alignment horizontal="center" vertical="center" wrapText="1"/>
    </xf>
    <xf numFmtId="0" fontId="4" fillId="0" borderId="22" xfId="2" applyNumberFormat="1" applyFont="1" applyFill="1" applyBorder="1" applyAlignment="1" applyProtection="1">
      <alignment horizontal="center" vertical="center" wrapText="1"/>
    </xf>
    <xf numFmtId="0" fontId="4" fillId="0" borderId="18" xfId="2" applyNumberFormat="1" applyFont="1" applyFill="1" applyBorder="1" applyAlignment="1" applyProtection="1">
      <alignment horizontal="center" vertical="center" wrapText="1"/>
    </xf>
    <xf numFmtId="0" fontId="5" fillId="0" borderId="18" xfId="2" applyNumberFormat="1" applyFont="1" applyFill="1" applyBorder="1" applyAlignment="1" applyProtection="1">
      <alignment horizontal="center" vertical="center" wrapText="1"/>
    </xf>
    <xf numFmtId="1" fontId="5" fillId="0" borderId="18" xfId="2" applyNumberFormat="1" applyFont="1" applyFill="1" applyBorder="1" applyAlignment="1" applyProtection="1">
      <alignment horizontal="center" vertical="center" wrapText="1"/>
    </xf>
    <xf numFmtId="0" fontId="4" fillId="0" borderId="23" xfId="2" applyNumberFormat="1" applyFont="1" applyFill="1" applyBorder="1" applyAlignment="1" applyProtection="1">
      <alignment horizontal="center" vertical="center" wrapText="1"/>
    </xf>
    <xf numFmtId="1" fontId="5" fillId="0" borderId="18" xfId="0" applyNumberFormat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1" applyFont="1" applyFill="1" applyBorder="1" applyAlignment="1" applyProtection="1">
      <alignment horizontal="right" vertical="center"/>
    </xf>
    <xf numFmtId="0" fontId="4" fillId="0" borderId="0" xfId="2" applyNumberFormat="1" applyFont="1" applyFill="1" applyBorder="1" applyAlignment="1" applyProtection="1">
      <alignment horizontal="center" vertical="center" wrapText="1"/>
    </xf>
    <xf numFmtId="165" fontId="4" fillId="0" borderId="1" xfId="1" applyNumberFormat="1" applyFont="1" applyFill="1" applyBorder="1" applyAlignment="1" applyProtection="1">
      <alignment horizontal="right" vertical="center"/>
    </xf>
    <xf numFmtId="165" fontId="5" fillId="0" borderId="1" xfId="1" applyNumberFormat="1" applyFont="1" applyFill="1" applyBorder="1" applyAlignment="1" applyProtection="1">
      <alignment horizontal="right" vertical="center"/>
    </xf>
    <xf numFmtId="165" fontId="4" fillId="0" borderId="1" xfId="1" applyNumberFormat="1" applyFont="1" applyBorder="1" applyAlignment="1" applyProtection="1">
      <alignment horizontal="right" vertical="center"/>
    </xf>
    <xf numFmtId="49" fontId="5" fillId="0" borderId="5" xfId="2" applyNumberFormat="1" applyFont="1" applyFill="1" applyBorder="1" applyAlignment="1" applyProtection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8" fillId="0" borderId="13" xfId="0" applyFont="1" applyBorder="1" applyAlignment="1" applyProtection="1">
      <alignment horizontal="right" vertical="center" wrapText="1"/>
    </xf>
    <xf numFmtId="0" fontId="8" fillId="0" borderId="14" xfId="0" applyFont="1" applyBorder="1" applyAlignment="1" applyProtection="1">
      <alignment horizontal="right" vertical="center" wrapText="1"/>
    </xf>
    <xf numFmtId="0" fontId="8" fillId="0" borderId="15" xfId="0" applyFont="1" applyBorder="1" applyAlignment="1" applyProtection="1">
      <alignment horizontal="right" vertical="center" wrapText="1"/>
    </xf>
    <xf numFmtId="0" fontId="7" fillId="0" borderId="0" xfId="2" applyFont="1" applyAlignment="1" applyProtection="1">
      <alignment horizontal="center" vertical="center"/>
    </xf>
    <xf numFmtId="0" fontId="5" fillId="0" borderId="0" xfId="2" applyNumberFormat="1" applyFont="1" applyFill="1" applyBorder="1" applyAlignment="1" applyProtection="1">
      <alignment horizontal="center" vertical="center" wrapText="1"/>
    </xf>
  </cellXfs>
  <cellStyles count="14">
    <cellStyle name="Dziesiętny" xfId="1" builtinId="3"/>
    <cellStyle name="Dziesiętny 2" xfId="4" xr:uid="{00000000-0005-0000-0000-000001000000}"/>
    <cellStyle name="Dziesiętny 2 2" xfId="11" xr:uid="{EF327414-E2F6-4432-B9AC-18E80D9B318A}"/>
    <cellStyle name="Dziesiętny 3" xfId="6" xr:uid="{00000000-0005-0000-0000-000002000000}"/>
    <cellStyle name="Normalny" xfId="0" builtinId="0"/>
    <cellStyle name="Normalny 2" xfId="2" xr:uid="{00000000-0005-0000-0000-000004000000}"/>
    <cellStyle name="Normalny 2 2" xfId="10" xr:uid="{E13B504F-95BC-4898-A94F-2D8EF58F978D}"/>
    <cellStyle name="Normalny 3" xfId="3" xr:uid="{00000000-0005-0000-0000-000005000000}"/>
    <cellStyle name="Normalny 4" xfId="5" xr:uid="{00000000-0005-0000-0000-000006000000}"/>
    <cellStyle name="Normalny 5" xfId="7" xr:uid="{00000000-0005-0000-0000-000007000000}"/>
    <cellStyle name="Normalny 6" xfId="8" xr:uid="{00000000-0005-0000-0000-000008000000}"/>
    <cellStyle name="Normalny 7" xfId="9" xr:uid="{4307DEB4-5C64-48B8-8040-20DC5713B4D2}"/>
    <cellStyle name="Normalny 8" xfId="12" xr:uid="{3A4DD6F1-82A0-4ADE-9265-39B39A6F1588}"/>
    <cellStyle name="Normalny 9" xfId="13" xr:uid="{233E2DF7-C05A-436E-8C2C-D018AC584F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112"/>
  <sheetViews>
    <sheetView showZeros="0" tabSelected="1" view="pageBreakPreview" topLeftCell="A35" zoomScale="78" zoomScaleNormal="70" zoomScaleSheetLayoutView="78" workbookViewId="0">
      <selection activeCell="G48" sqref="G48"/>
    </sheetView>
  </sheetViews>
  <sheetFormatPr defaultColWidth="9.140625" defaultRowHeight="12.75"/>
  <cols>
    <col min="1" max="1" width="9.140625" style="2"/>
    <col min="2" max="2" width="8.7109375" style="7" bestFit="1" customWidth="1"/>
    <col min="3" max="3" width="13.28515625" style="7" hidden="1" customWidth="1"/>
    <col min="4" max="4" width="72.5703125" style="8" customWidth="1"/>
    <col min="5" max="5" width="13" style="9" customWidth="1"/>
    <col min="6" max="6" width="14.140625" style="19" customWidth="1"/>
    <col min="7" max="7" width="15.85546875" style="9" customWidth="1"/>
    <col min="8" max="8" width="16.42578125" style="10" customWidth="1"/>
    <col min="9" max="16384" width="9.140625" style="2"/>
  </cols>
  <sheetData>
    <row r="2" spans="2:10" ht="30" customHeight="1">
      <c r="B2" s="80" t="s">
        <v>27</v>
      </c>
      <c r="C2" s="80"/>
      <c r="D2" s="80"/>
      <c r="E2" s="80"/>
      <c r="F2" s="80"/>
      <c r="G2" s="80"/>
      <c r="H2" s="80"/>
      <c r="I2" s="30"/>
      <c r="J2" s="40"/>
    </row>
    <row r="3" spans="2:10" ht="38.25" customHeight="1">
      <c r="B3" s="76" t="s">
        <v>28</v>
      </c>
      <c r="C3" s="76"/>
      <c r="D3" s="76"/>
      <c r="E3" s="76"/>
      <c r="F3" s="76"/>
      <c r="G3" s="76"/>
      <c r="H3" s="76"/>
      <c r="I3" s="40"/>
      <c r="J3" s="40"/>
    </row>
    <row r="4" spans="2:10" ht="10.15" customHeight="1" thickBot="1">
      <c r="B4" s="41"/>
      <c r="C4" s="58"/>
      <c r="D4" s="41"/>
      <c r="E4" s="41"/>
      <c r="F4" s="42"/>
      <c r="G4" s="41"/>
      <c r="H4" s="41"/>
      <c r="I4" s="40"/>
      <c r="J4" s="40"/>
    </row>
    <row r="5" spans="2:10" ht="36">
      <c r="B5" s="3" t="s">
        <v>0</v>
      </c>
      <c r="C5" s="59" t="s">
        <v>19</v>
      </c>
      <c r="D5" s="4" t="s">
        <v>1</v>
      </c>
      <c r="E5" s="5" t="s">
        <v>2</v>
      </c>
      <c r="F5" s="24" t="s">
        <v>3</v>
      </c>
      <c r="G5" s="5" t="s">
        <v>4</v>
      </c>
      <c r="H5" s="6" t="s">
        <v>5</v>
      </c>
      <c r="I5" s="40"/>
      <c r="J5" s="40"/>
    </row>
    <row r="6" spans="2:10" ht="15" customHeight="1" thickBot="1">
      <c r="B6" s="43">
        <v>1</v>
      </c>
      <c r="C6" s="44">
        <v>2</v>
      </c>
      <c r="D6" s="44">
        <v>2</v>
      </c>
      <c r="E6" s="44">
        <v>3</v>
      </c>
      <c r="F6" s="44">
        <v>4</v>
      </c>
      <c r="G6" s="44">
        <v>5</v>
      </c>
      <c r="H6" s="45">
        <v>6</v>
      </c>
      <c r="I6" s="40"/>
      <c r="J6" s="40"/>
    </row>
    <row r="7" spans="2:10" ht="35.1" customHeight="1">
      <c r="B7" s="46" t="s">
        <v>6</v>
      </c>
      <c r="C7" s="60"/>
      <c r="D7" s="36" t="s">
        <v>29</v>
      </c>
      <c r="E7" s="25"/>
      <c r="F7" s="47"/>
      <c r="G7" s="25"/>
      <c r="H7" s="48"/>
      <c r="I7" s="40"/>
      <c r="J7" s="40"/>
    </row>
    <row r="8" spans="2:10" ht="49.5" customHeight="1">
      <c r="B8" s="34">
        <v>1</v>
      </c>
      <c r="C8" s="67"/>
      <c r="D8" s="37" t="s">
        <v>30</v>
      </c>
      <c r="E8" s="69" t="s">
        <v>31</v>
      </c>
      <c r="F8" s="72">
        <v>0.12</v>
      </c>
      <c r="G8" s="28"/>
      <c r="H8" s="49">
        <f>ROUND(G8*F8,2)</f>
        <v>0</v>
      </c>
      <c r="I8" s="40"/>
      <c r="J8" s="40"/>
    </row>
    <row r="9" spans="2:10" ht="34.5" customHeight="1">
      <c r="B9" s="17"/>
      <c r="C9" s="62"/>
      <c r="D9" s="21" t="s">
        <v>32</v>
      </c>
      <c r="E9" s="50"/>
      <c r="F9" s="73"/>
      <c r="G9" s="50"/>
      <c r="H9" s="52">
        <f>SUBTOTAL(109,H8:H8)</f>
        <v>0</v>
      </c>
    </row>
    <row r="10" spans="2:10" ht="34.5" customHeight="1">
      <c r="B10" s="20" t="s">
        <v>11</v>
      </c>
      <c r="C10" s="63"/>
      <c r="D10" s="11" t="s">
        <v>33</v>
      </c>
      <c r="E10" s="50"/>
      <c r="F10" s="73"/>
      <c r="G10" s="50"/>
      <c r="H10" s="49"/>
    </row>
    <row r="11" spans="2:10" ht="34.5" customHeight="1">
      <c r="B11" s="17">
        <v>2</v>
      </c>
      <c r="C11" s="62"/>
      <c r="D11" s="26" t="s">
        <v>67</v>
      </c>
      <c r="E11" s="31" t="s">
        <v>8</v>
      </c>
      <c r="F11" s="72">
        <v>79</v>
      </c>
      <c r="G11" s="28"/>
      <c r="H11" s="49">
        <f>ROUND(G11*F11,2)</f>
        <v>0</v>
      </c>
    </row>
    <row r="12" spans="2:10" ht="34.5" customHeight="1">
      <c r="B12" s="17">
        <v>3</v>
      </c>
      <c r="C12" s="62"/>
      <c r="D12" s="26" t="s">
        <v>68</v>
      </c>
      <c r="E12" s="31" t="s">
        <v>10</v>
      </c>
      <c r="F12" s="72">
        <v>11.85</v>
      </c>
      <c r="G12" s="28"/>
      <c r="H12" s="49">
        <f t="shared" ref="H12" si="0">ROUND(G12*F12,2)</f>
        <v>0</v>
      </c>
    </row>
    <row r="13" spans="2:10" ht="34.5" customHeight="1">
      <c r="B13" s="17"/>
      <c r="C13" s="62"/>
      <c r="D13" s="21" t="s">
        <v>34</v>
      </c>
      <c r="E13" s="50"/>
      <c r="F13" s="73"/>
      <c r="G13" s="50"/>
      <c r="H13" s="52">
        <f>SUBTOTAL(109,H11:H12)</f>
        <v>0</v>
      </c>
    </row>
    <row r="14" spans="2:10" ht="35.1" customHeight="1">
      <c r="B14" s="20" t="s">
        <v>12</v>
      </c>
      <c r="C14" s="63"/>
      <c r="D14" s="11" t="s">
        <v>35</v>
      </c>
      <c r="E14" s="50"/>
      <c r="F14" s="73"/>
      <c r="G14" s="50"/>
      <c r="H14" s="49"/>
    </row>
    <row r="15" spans="2:10" ht="35.1" customHeight="1">
      <c r="B15" s="75" t="s">
        <v>109</v>
      </c>
      <c r="C15" s="63"/>
      <c r="D15" s="11" t="s">
        <v>110</v>
      </c>
      <c r="E15" s="50"/>
      <c r="F15" s="73"/>
      <c r="G15" s="50"/>
      <c r="H15" s="49"/>
    </row>
    <row r="16" spans="2:10" ht="42.75" customHeight="1">
      <c r="B16" s="17">
        <v>4</v>
      </c>
      <c r="C16" s="62"/>
      <c r="D16" s="26" t="s">
        <v>69</v>
      </c>
      <c r="E16" s="31" t="s">
        <v>8</v>
      </c>
      <c r="F16" s="72">
        <v>600</v>
      </c>
      <c r="G16" s="28"/>
      <c r="H16" s="49">
        <f>ROUND(G16*F16,2)</f>
        <v>0</v>
      </c>
    </row>
    <row r="17" spans="2:8" ht="42.75" customHeight="1">
      <c r="B17" s="17">
        <v>5</v>
      </c>
      <c r="C17" s="62"/>
      <c r="D17" s="26" t="s">
        <v>36</v>
      </c>
      <c r="E17" s="31" t="s">
        <v>10</v>
      </c>
      <c r="F17" s="72">
        <v>48</v>
      </c>
      <c r="G17" s="28"/>
      <c r="H17" s="49">
        <f t="shared" ref="H17:H33" si="1">ROUND(G17*F17,2)</f>
        <v>0</v>
      </c>
    </row>
    <row r="18" spans="2:8" ht="42.75" customHeight="1">
      <c r="B18" s="75" t="s">
        <v>112</v>
      </c>
      <c r="C18" s="63"/>
      <c r="D18" s="11" t="s">
        <v>111</v>
      </c>
      <c r="E18" s="31"/>
      <c r="F18" s="31"/>
      <c r="G18" s="31"/>
      <c r="H18" s="31"/>
    </row>
    <row r="19" spans="2:8" ht="42.75" customHeight="1">
      <c r="B19" s="17">
        <v>6</v>
      </c>
      <c r="C19" s="62"/>
      <c r="D19" s="26" t="s">
        <v>70</v>
      </c>
      <c r="E19" s="31" t="s">
        <v>8</v>
      </c>
      <c r="F19" s="72">
        <v>17</v>
      </c>
      <c r="G19" s="28"/>
      <c r="H19" s="49">
        <f t="shared" si="1"/>
        <v>0</v>
      </c>
    </row>
    <row r="20" spans="2:8" ht="42.75" customHeight="1">
      <c r="B20" s="17">
        <v>7</v>
      </c>
      <c r="C20" s="62"/>
      <c r="D20" s="26" t="s">
        <v>37</v>
      </c>
      <c r="E20" s="31" t="s">
        <v>10</v>
      </c>
      <c r="F20" s="72">
        <v>3.4</v>
      </c>
      <c r="G20" s="28"/>
      <c r="H20" s="49">
        <f t="shared" si="1"/>
        <v>0</v>
      </c>
    </row>
    <row r="21" spans="2:8" ht="42.75" customHeight="1">
      <c r="B21" s="75" t="s">
        <v>113</v>
      </c>
      <c r="C21" s="63"/>
      <c r="D21" s="11" t="s">
        <v>114</v>
      </c>
      <c r="E21" s="31"/>
      <c r="F21" s="31"/>
      <c r="G21" s="31"/>
      <c r="H21" s="31"/>
    </row>
    <row r="22" spans="2:8" ht="42.75" customHeight="1">
      <c r="B22" s="17">
        <v>8</v>
      </c>
      <c r="C22" s="62"/>
      <c r="D22" s="26" t="s">
        <v>71</v>
      </c>
      <c r="E22" s="31" t="s">
        <v>8</v>
      </c>
      <c r="F22" s="72">
        <v>41</v>
      </c>
      <c r="G22" s="28"/>
      <c r="H22" s="49">
        <f t="shared" si="1"/>
        <v>0</v>
      </c>
    </row>
    <row r="23" spans="2:8" ht="42.75" customHeight="1">
      <c r="B23" s="17">
        <v>9</v>
      </c>
      <c r="C23" s="62"/>
      <c r="D23" s="26" t="s">
        <v>72</v>
      </c>
      <c r="E23" s="31" t="s">
        <v>10</v>
      </c>
      <c r="F23" s="72">
        <v>5.125</v>
      </c>
      <c r="G23" s="28"/>
      <c r="H23" s="49">
        <f t="shared" si="1"/>
        <v>0</v>
      </c>
    </row>
    <row r="24" spans="2:8" ht="42.75" customHeight="1">
      <c r="B24" s="75" t="s">
        <v>116</v>
      </c>
      <c r="C24" s="63"/>
      <c r="D24" s="11" t="s">
        <v>115</v>
      </c>
      <c r="E24" s="31"/>
      <c r="F24" s="31"/>
      <c r="G24" s="31"/>
      <c r="H24" s="31"/>
    </row>
    <row r="25" spans="2:8" ht="42.75" customHeight="1">
      <c r="B25" s="17">
        <v>10</v>
      </c>
      <c r="C25" s="62"/>
      <c r="D25" s="26" t="s">
        <v>38</v>
      </c>
      <c r="E25" s="31" t="s">
        <v>8</v>
      </c>
      <c r="F25" s="72">
        <v>241</v>
      </c>
      <c r="G25" s="28"/>
      <c r="H25" s="49">
        <f t="shared" si="1"/>
        <v>0</v>
      </c>
    </row>
    <row r="26" spans="2:8" ht="42.75" customHeight="1">
      <c r="B26" s="17">
        <v>11</v>
      </c>
      <c r="C26" s="62"/>
      <c r="D26" s="26" t="s">
        <v>37</v>
      </c>
      <c r="E26" s="31" t="s">
        <v>10</v>
      </c>
      <c r="F26" s="72">
        <v>16.87</v>
      </c>
      <c r="G26" s="28"/>
      <c r="H26" s="49">
        <f t="shared" si="1"/>
        <v>0</v>
      </c>
    </row>
    <row r="27" spans="2:8" ht="42.75" customHeight="1">
      <c r="B27" s="75" t="s">
        <v>117</v>
      </c>
      <c r="C27" s="63"/>
      <c r="D27" s="11" t="s">
        <v>135</v>
      </c>
      <c r="E27" s="31"/>
      <c r="F27" s="31"/>
      <c r="G27" s="31"/>
      <c r="H27" s="31"/>
    </row>
    <row r="28" spans="2:8" ht="42.75" customHeight="1">
      <c r="B28" s="17">
        <v>12</v>
      </c>
      <c r="C28" s="62"/>
      <c r="D28" s="26" t="s">
        <v>39</v>
      </c>
      <c r="E28" s="31" t="s">
        <v>7</v>
      </c>
      <c r="F28" s="72">
        <v>53</v>
      </c>
      <c r="G28" s="28"/>
      <c r="H28" s="49">
        <f t="shared" si="1"/>
        <v>0</v>
      </c>
    </row>
    <row r="29" spans="2:8" ht="42.75" customHeight="1">
      <c r="B29" s="17">
        <v>13</v>
      </c>
      <c r="C29" s="62"/>
      <c r="D29" s="26" t="s">
        <v>40</v>
      </c>
      <c r="E29" s="31" t="s">
        <v>7</v>
      </c>
      <c r="F29" s="72">
        <v>248</v>
      </c>
      <c r="G29" s="28"/>
      <c r="H29" s="49">
        <f t="shared" si="1"/>
        <v>0</v>
      </c>
    </row>
    <row r="30" spans="2:8" ht="42.75" customHeight="1">
      <c r="B30" s="17">
        <v>14</v>
      </c>
      <c r="C30" s="62"/>
      <c r="D30" s="26" t="s">
        <v>41</v>
      </c>
      <c r="E30" s="31" t="s">
        <v>10</v>
      </c>
      <c r="F30" s="72">
        <v>16.864000000000001</v>
      </c>
      <c r="G30" s="28"/>
      <c r="H30" s="49">
        <f t="shared" si="1"/>
        <v>0</v>
      </c>
    </row>
    <row r="31" spans="2:8" ht="42.75" customHeight="1">
      <c r="B31" s="17">
        <v>15</v>
      </c>
      <c r="C31" s="62"/>
      <c r="D31" s="26" t="s">
        <v>37</v>
      </c>
      <c r="E31" s="31" t="s">
        <v>10</v>
      </c>
      <c r="F31" s="72">
        <v>29.295999999999999</v>
      </c>
      <c r="G31" s="28"/>
      <c r="H31" s="49">
        <f t="shared" si="1"/>
        <v>0</v>
      </c>
    </row>
    <row r="32" spans="2:8" ht="42.75" customHeight="1">
      <c r="B32" s="75" t="s">
        <v>118</v>
      </c>
      <c r="C32" s="63"/>
      <c r="D32" s="11" t="s">
        <v>119</v>
      </c>
      <c r="E32" s="31"/>
      <c r="F32" s="31"/>
      <c r="G32" s="31"/>
      <c r="H32" s="49"/>
    </row>
    <row r="33" spans="2:8" ht="42.75" customHeight="1">
      <c r="B33" s="17">
        <v>16</v>
      </c>
      <c r="C33" s="62"/>
      <c r="D33" s="26" t="s">
        <v>42</v>
      </c>
      <c r="E33" s="31" t="s">
        <v>9</v>
      </c>
      <c r="F33" s="72">
        <v>3</v>
      </c>
      <c r="G33" s="28"/>
      <c r="H33" s="49">
        <f t="shared" si="1"/>
        <v>0</v>
      </c>
    </row>
    <row r="34" spans="2:8" ht="35.1" customHeight="1">
      <c r="B34" s="17"/>
      <c r="C34" s="62"/>
      <c r="D34" s="21" t="s">
        <v>43</v>
      </c>
      <c r="E34" s="50"/>
      <c r="F34" s="73"/>
      <c r="G34" s="50"/>
      <c r="H34" s="52">
        <f>SUBTOTAL(109,H16:H33)</f>
        <v>0</v>
      </c>
    </row>
    <row r="35" spans="2:8" ht="35.1" customHeight="1">
      <c r="B35" s="27" t="s">
        <v>13</v>
      </c>
      <c r="C35" s="64"/>
      <c r="D35" s="11" t="s">
        <v>44</v>
      </c>
      <c r="E35" s="50"/>
      <c r="F35" s="73"/>
      <c r="G35" s="50"/>
      <c r="H35" s="52"/>
    </row>
    <row r="36" spans="2:8" ht="48.75" customHeight="1">
      <c r="B36" s="34">
        <v>17</v>
      </c>
      <c r="C36" s="67"/>
      <c r="D36" s="37" t="s">
        <v>74</v>
      </c>
      <c r="E36" s="31" t="s">
        <v>10</v>
      </c>
      <c r="F36" s="72">
        <v>260</v>
      </c>
      <c r="G36" s="28"/>
      <c r="H36" s="49">
        <f>ROUND(G36*F36,2)</f>
        <v>0</v>
      </c>
    </row>
    <row r="37" spans="2:8" ht="48.75" customHeight="1">
      <c r="B37" s="34">
        <v>18</v>
      </c>
      <c r="C37" s="67"/>
      <c r="D37" s="37" t="s">
        <v>73</v>
      </c>
      <c r="E37" s="31" t="s">
        <v>10</v>
      </c>
      <c r="F37" s="72">
        <v>260</v>
      </c>
      <c r="G37" s="28"/>
      <c r="H37" s="49">
        <f>ROUND(G37*F37,2)</f>
        <v>0</v>
      </c>
    </row>
    <row r="38" spans="2:8" ht="35.1" customHeight="1">
      <c r="B38" s="17"/>
      <c r="C38" s="65"/>
      <c r="D38" s="38" t="s">
        <v>45</v>
      </c>
      <c r="E38" s="50"/>
      <c r="F38" s="73"/>
      <c r="G38" s="50"/>
      <c r="H38" s="52">
        <f>SUBTOTAL(109,H36:H37)</f>
        <v>0</v>
      </c>
    </row>
    <row r="39" spans="2:8" ht="35.1" customHeight="1">
      <c r="B39" s="1" t="s">
        <v>14</v>
      </c>
      <c r="C39" s="66"/>
      <c r="D39" s="22" t="s">
        <v>46</v>
      </c>
      <c r="E39" s="54"/>
      <c r="F39" s="73"/>
      <c r="G39" s="54"/>
      <c r="H39" s="55"/>
    </row>
    <row r="40" spans="2:8" ht="44.25" customHeight="1">
      <c r="B40" s="57">
        <v>19</v>
      </c>
      <c r="C40" s="35"/>
      <c r="D40" s="33" t="s">
        <v>75</v>
      </c>
      <c r="E40" s="31" t="s">
        <v>8</v>
      </c>
      <c r="F40" s="74">
        <v>963</v>
      </c>
      <c r="G40" s="56"/>
      <c r="H40" s="49">
        <f>ROUND(G40*F40,2)</f>
        <v>0</v>
      </c>
    </row>
    <row r="41" spans="2:8" ht="35.1" customHeight="1">
      <c r="B41" s="57"/>
      <c r="C41" s="35"/>
      <c r="D41" s="23" t="s">
        <v>47</v>
      </c>
      <c r="E41" s="54"/>
      <c r="F41" s="73"/>
      <c r="G41" s="54"/>
      <c r="H41" s="53">
        <f>SUBTOTAL(109,H40:H40)</f>
        <v>0</v>
      </c>
    </row>
    <row r="42" spans="2:8" ht="35.1" customHeight="1">
      <c r="B42" s="27" t="s">
        <v>15</v>
      </c>
      <c r="C42" s="64"/>
      <c r="D42" s="11" t="s">
        <v>48</v>
      </c>
      <c r="E42" s="50"/>
      <c r="F42" s="73"/>
      <c r="G42" s="50"/>
      <c r="H42" s="49"/>
    </row>
    <row r="43" spans="2:8" ht="35.1" customHeight="1">
      <c r="B43" s="75" t="s">
        <v>120</v>
      </c>
      <c r="C43" s="63"/>
      <c r="D43" s="11" t="s">
        <v>121</v>
      </c>
      <c r="E43" s="50"/>
      <c r="F43" s="73"/>
      <c r="G43" s="50"/>
      <c r="H43" s="49"/>
    </row>
    <row r="44" spans="2:8" ht="41.25" customHeight="1">
      <c r="B44" s="17">
        <v>20</v>
      </c>
      <c r="C44" s="61"/>
      <c r="D44" s="26" t="s">
        <v>49</v>
      </c>
      <c r="E44" s="31" t="s">
        <v>8</v>
      </c>
      <c r="F44" s="72">
        <v>664.4</v>
      </c>
      <c r="G44" s="28"/>
      <c r="H44" s="49">
        <f>ROUND(G44*F44,2)</f>
        <v>0</v>
      </c>
    </row>
    <row r="45" spans="2:8" ht="41.25" customHeight="1">
      <c r="B45" s="17">
        <v>21</v>
      </c>
      <c r="C45" s="61"/>
      <c r="D45" s="26" t="s">
        <v>50</v>
      </c>
      <c r="E45" s="31" t="s">
        <v>8</v>
      </c>
      <c r="F45" s="72">
        <v>963</v>
      </c>
      <c r="G45" s="28"/>
      <c r="H45" s="49">
        <f t="shared" ref="H45:H57" si="2">ROUND(G45*F45,2)</f>
        <v>0</v>
      </c>
    </row>
    <row r="46" spans="2:8" ht="41.25" customHeight="1">
      <c r="B46" s="75" t="s">
        <v>122</v>
      </c>
      <c r="C46" s="63"/>
      <c r="D46" s="11" t="s">
        <v>125</v>
      </c>
      <c r="E46" s="50"/>
      <c r="F46" s="73"/>
      <c r="G46" s="50"/>
      <c r="H46" s="49"/>
    </row>
    <row r="47" spans="2:8" ht="41.25" customHeight="1">
      <c r="B47" s="75" t="s">
        <v>139</v>
      </c>
      <c r="C47" s="81"/>
      <c r="D47" s="26" t="s">
        <v>141</v>
      </c>
      <c r="E47" s="31" t="s">
        <v>7</v>
      </c>
      <c r="F47" s="73">
        <v>141.30000000000001</v>
      </c>
      <c r="G47" s="28"/>
      <c r="H47" s="49">
        <f t="shared" si="2"/>
        <v>0</v>
      </c>
    </row>
    <row r="48" spans="2:8" ht="41.25" customHeight="1">
      <c r="B48" s="17" t="s">
        <v>138</v>
      </c>
      <c r="C48" s="71"/>
      <c r="D48" s="26" t="s">
        <v>140</v>
      </c>
      <c r="E48" s="31" t="s">
        <v>7</v>
      </c>
      <c r="F48" s="72">
        <v>160.85</v>
      </c>
      <c r="G48" s="28"/>
      <c r="H48" s="49">
        <f t="shared" si="2"/>
        <v>0</v>
      </c>
    </row>
    <row r="49" spans="2:8" ht="41.25" customHeight="1">
      <c r="B49" s="17">
        <v>23</v>
      </c>
      <c r="C49" s="61"/>
      <c r="D49" s="26" t="s">
        <v>51</v>
      </c>
      <c r="E49" s="31" t="s">
        <v>10</v>
      </c>
      <c r="F49" s="72">
        <v>19.175999999999998</v>
      </c>
      <c r="G49" s="28"/>
      <c r="H49" s="49">
        <f t="shared" si="2"/>
        <v>0</v>
      </c>
    </row>
    <row r="50" spans="2:8" ht="41.25" customHeight="1">
      <c r="B50" s="17">
        <v>24</v>
      </c>
      <c r="C50" s="61"/>
      <c r="D50" s="26" t="s">
        <v>52</v>
      </c>
      <c r="E50" s="31" t="s">
        <v>7</v>
      </c>
      <c r="F50" s="72">
        <v>152</v>
      </c>
      <c r="G50" s="28"/>
      <c r="H50" s="49">
        <f t="shared" si="2"/>
        <v>0</v>
      </c>
    </row>
    <row r="51" spans="2:8" ht="41.25" customHeight="1">
      <c r="B51" s="75" t="s">
        <v>124</v>
      </c>
      <c r="C51" s="63"/>
      <c r="D51" s="11" t="s">
        <v>123</v>
      </c>
      <c r="E51" s="50"/>
      <c r="F51" s="73"/>
      <c r="G51" s="50"/>
      <c r="H51" s="49"/>
    </row>
    <row r="52" spans="2:8" ht="41.25" customHeight="1">
      <c r="B52" s="17">
        <v>25</v>
      </c>
      <c r="C52" s="61"/>
      <c r="D52" s="26" t="s">
        <v>76</v>
      </c>
      <c r="E52" s="31" t="s">
        <v>8</v>
      </c>
      <c r="F52" s="72">
        <v>600</v>
      </c>
      <c r="G52" s="28"/>
      <c r="H52" s="49">
        <f t="shared" si="2"/>
        <v>0</v>
      </c>
    </row>
    <row r="53" spans="2:8" ht="41.25" customHeight="1">
      <c r="B53" s="17">
        <v>26</v>
      </c>
      <c r="C53" s="61"/>
      <c r="D53" s="26" t="s">
        <v>54</v>
      </c>
      <c r="E53" s="31" t="s">
        <v>8</v>
      </c>
      <c r="F53" s="72">
        <v>600</v>
      </c>
      <c r="G53" s="28"/>
      <c r="H53" s="49">
        <f t="shared" si="2"/>
        <v>0</v>
      </c>
    </row>
    <row r="54" spans="2:8" ht="41.25" customHeight="1">
      <c r="B54" s="75" t="s">
        <v>126</v>
      </c>
      <c r="C54" s="63"/>
      <c r="D54" s="11" t="s">
        <v>127</v>
      </c>
      <c r="E54" s="50"/>
      <c r="F54" s="73"/>
      <c r="G54" s="50"/>
      <c r="H54" s="49"/>
    </row>
    <row r="55" spans="2:8" ht="41.25" customHeight="1">
      <c r="B55" s="17">
        <v>27</v>
      </c>
      <c r="C55" s="61"/>
      <c r="D55" s="26" t="s">
        <v>137</v>
      </c>
      <c r="E55" s="31" t="s">
        <v>8</v>
      </c>
      <c r="F55" s="72">
        <v>325</v>
      </c>
      <c r="G55" s="28"/>
      <c r="H55" s="49">
        <f t="shared" si="2"/>
        <v>0</v>
      </c>
    </row>
    <row r="56" spans="2:8" ht="41.25" customHeight="1">
      <c r="B56" s="75" t="s">
        <v>128</v>
      </c>
      <c r="C56" s="63"/>
      <c r="D56" s="11" t="s">
        <v>129</v>
      </c>
      <c r="E56" s="50"/>
      <c r="F56" s="73"/>
      <c r="G56" s="50"/>
      <c r="H56" s="49"/>
    </row>
    <row r="57" spans="2:8" ht="41.25" customHeight="1">
      <c r="B57" s="17">
        <v>28</v>
      </c>
      <c r="C57" s="61"/>
      <c r="D57" s="26" t="s">
        <v>55</v>
      </c>
      <c r="E57" s="31" t="s">
        <v>8</v>
      </c>
      <c r="F57" s="72">
        <v>39.4</v>
      </c>
      <c r="G57" s="28"/>
      <c r="H57" s="49">
        <f t="shared" si="2"/>
        <v>0</v>
      </c>
    </row>
    <row r="58" spans="2:8" ht="35.1" customHeight="1">
      <c r="B58" s="17"/>
      <c r="C58" s="62"/>
      <c r="D58" s="21" t="s">
        <v>53</v>
      </c>
      <c r="E58" s="50"/>
      <c r="F58" s="73"/>
      <c r="G58" s="50"/>
      <c r="H58" s="52">
        <f>SUBTOTAL(109,H44:H57)</f>
        <v>0</v>
      </c>
    </row>
    <row r="59" spans="2:8" ht="35.1" customHeight="1">
      <c r="B59" s="27" t="s">
        <v>20</v>
      </c>
      <c r="C59" s="64"/>
      <c r="D59" s="11" t="s">
        <v>57</v>
      </c>
      <c r="E59" s="50"/>
      <c r="F59" s="73"/>
      <c r="G59" s="50"/>
      <c r="H59" s="49"/>
    </row>
    <row r="60" spans="2:8" ht="41.25" customHeight="1">
      <c r="B60" s="17">
        <v>29</v>
      </c>
      <c r="C60" s="61"/>
      <c r="D60" s="26" t="s">
        <v>56</v>
      </c>
      <c r="E60" s="31" t="s">
        <v>10</v>
      </c>
      <c r="F60" s="72">
        <v>2.6</v>
      </c>
      <c r="G60" s="28"/>
      <c r="H60" s="49">
        <f>ROUND(G60*F60,2)</f>
        <v>0</v>
      </c>
    </row>
    <row r="61" spans="2:8" ht="41.25" customHeight="1">
      <c r="B61" s="17">
        <v>30</v>
      </c>
      <c r="C61" s="61"/>
      <c r="D61" s="26" t="s">
        <v>77</v>
      </c>
      <c r="E61" s="31" t="s">
        <v>8</v>
      </c>
      <c r="F61" s="72">
        <v>2.6</v>
      </c>
      <c r="G61" s="28"/>
      <c r="H61" s="49">
        <f>ROUND(G61*F61,2)</f>
        <v>0</v>
      </c>
    </row>
    <row r="62" spans="2:8" ht="41.25" customHeight="1">
      <c r="B62" s="17">
        <v>31</v>
      </c>
      <c r="C62" s="61"/>
      <c r="D62" s="26" t="s">
        <v>78</v>
      </c>
      <c r="E62" s="31" t="s">
        <v>8</v>
      </c>
      <c r="F62" s="72">
        <v>2.6</v>
      </c>
      <c r="G62" s="28"/>
      <c r="H62" s="49">
        <f>ROUND(G62*F62,2)</f>
        <v>0</v>
      </c>
    </row>
    <row r="63" spans="2:8" ht="35.1" customHeight="1">
      <c r="B63" s="17"/>
      <c r="C63" s="62"/>
      <c r="D63" s="21" t="s">
        <v>58</v>
      </c>
      <c r="E63" s="50"/>
      <c r="F63" s="51"/>
      <c r="G63" s="50"/>
      <c r="H63" s="52">
        <f>SUBTOTAL(109,H60:H62)</f>
        <v>0</v>
      </c>
    </row>
    <row r="64" spans="2:8" ht="35.1" customHeight="1">
      <c r="B64" s="27" t="s">
        <v>21</v>
      </c>
      <c r="C64" s="64"/>
      <c r="D64" s="11" t="s">
        <v>59</v>
      </c>
      <c r="E64" s="50"/>
      <c r="F64" s="51"/>
      <c r="G64" s="50"/>
      <c r="H64" s="49"/>
    </row>
    <row r="65" spans="2:8" ht="41.25" customHeight="1">
      <c r="B65" s="17">
        <v>32</v>
      </c>
      <c r="C65" s="61"/>
      <c r="D65" s="26" t="s">
        <v>60</v>
      </c>
      <c r="E65" s="31" t="s">
        <v>9</v>
      </c>
      <c r="F65" s="70">
        <v>1</v>
      </c>
      <c r="G65" s="28"/>
      <c r="H65" s="49">
        <f>ROUND(G65*F65,2)</f>
        <v>0</v>
      </c>
    </row>
    <row r="66" spans="2:8" ht="41.25" customHeight="1">
      <c r="B66" s="17">
        <v>33</v>
      </c>
      <c r="C66" s="61"/>
      <c r="D66" s="26" t="s">
        <v>61</v>
      </c>
      <c r="E66" s="31" t="s">
        <v>9</v>
      </c>
      <c r="F66" s="70">
        <v>2</v>
      </c>
      <c r="G66" s="28"/>
      <c r="H66" s="49">
        <f t="shared" ref="H66:H67" si="3">ROUND(G66*F66,2)</f>
        <v>0</v>
      </c>
    </row>
    <row r="67" spans="2:8" ht="41.25" customHeight="1">
      <c r="B67" s="17">
        <v>34</v>
      </c>
      <c r="C67" s="61"/>
      <c r="D67" s="26" t="s">
        <v>62</v>
      </c>
      <c r="E67" s="31" t="s">
        <v>9</v>
      </c>
      <c r="F67" s="70">
        <v>4</v>
      </c>
      <c r="G67" s="28"/>
      <c r="H67" s="49">
        <f t="shared" si="3"/>
        <v>0</v>
      </c>
    </row>
    <row r="68" spans="2:8" ht="35.1" customHeight="1">
      <c r="B68" s="17"/>
      <c r="C68" s="62"/>
      <c r="D68" s="21" t="s">
        <v>63</v>
      </c>
      <c r="E68" s="50"/>
      <c r="F68" s="51"/>
      <c r="G68" s="50"/>
      <c r="H68" s="52">
        <f>SUBTOTAL(109,H65:H67)</f>
        <v>0</v>
      </c>
    </row>
    <row r="69" spans="2:8" ht="35.1" customHeight="1">
      <c r="B69" s="27" t="s">
        <v>24</v>
      </c>
      <c r="C69" s="64"/>
      <c r="D69" s="11" t="s">
        <v>65</v>
      </c>
      <c r="E69" s="50"/>
      <c r="F69" s="51"/>
      <c r="G69" s="50"/>
      <c r="H69" s="49"/>
    </row>
    <row r="70" spans="2:8" ht="35.1" customHeight="1">
      <c r="B70" s="75" t="s">
        <v>130</v>
      </c>
      <c r="C70" s="63"/>
      <c r="D70" s="11" t="s">
        <v>131</v>
      </c>
      <c r="E70" s="50"/>
      <c r="F70" s="51"/>
      <c r="G70" s="50"/>
      <c r="H70" s="49"/>
    </row>
    <row r="71" spans="2:8" ht="35.1" customHeight="1">
      <c r="B71" s="17">
        <v>35</v>
      </c>
      <c r="C71" s="61"/>
      <c r="D71" s="26" t="s">
        <v>79</v>
      </c>
      <c r="E71" s="31" t="s">
        <v>10</v>
      </c>
      <c r="F71" s="70">
        <v>22.6</v>
      </c>
      <c r="G71" s="28"/>
      <c r="H71" s="49">
        <f>ROUND(G71*F71,2)</f>
        <v>0</v>
      </c>
    </row>
    <row r="72" spans="2:8" ht="35.1" customHeight="1">
      <c r="B72" s="17">
        <v>36</v>
      </c>
      <c r="C72" s="61"/>
      <c r="D72" s="26" t="s">
        <v>66</v>
      </c>
      <c r="E72" s="31" t="s">
        <v>8</v>
      </c>
      <c r="F72" s="70">
        <v>51</v>
      </c>
      <c r="G72" s="28"/>
      <c r="H72" s="49">
        <f t="shared" ref="H72:H87" si="4">ROUND(G72*F72,2)</f>
        <v>0</v>
      </c>
    </row>
    <row r="73" spans="2:8" ht="35.1" customHeight="1">
      <c r="B73" s="17">
        <v>37</v>
      </c>
      <c r="C73" s="61"/>
      <c r="D73" s="26" t="s">
        <v>80</v>
      </c>
      <c r="E73" s="31" t="s">
        <v>10</v>
      </c>
      <c r="F73" s="70">
        <v>10.6</v>
      </c>
      <c r="G73" s="28"/>
      <c r="H73" s="49">
        <f t="shared" si="4"/>
        <v>0</v>
      </c>
    </row>
    <row r="74" spans="2:8" ht="35.1" customHeight="1">
      <c r="B74" s="17">
        <v>38</v>
      </c>
      <c r="C74" s="61"/>
      <c r="D74" s="26" t="s">
        <v>81</v>
      </c>
      <c r="E74" s="31" t="s">
        <v>10</v>
      </c>
      <c r="F74" s="70">
        <v>11.2</v>
      </c>
      <c r="G74" s="28"/>
      <c r="H74" s="49">
        <f t="shared" si="4"/>
        <v>0</v>
      </c>
    </row>
    <row r="75" spans="2:8" ht="35.1" customHeight="1">
      <c r="B75" s="17">
        <v>39</v>
      </c>
      <c r="C75" s="61"/>
      <c r="D75" s="26" t="s">
        <v>82</v>
      </c>
      <c r="E75" s="31" t="s">
        <v>10</v>
      </c>
      <c r="F75" s="70">
        <v>11.4</v>
      </c>
      <c r="G75" s="28"/>
      <c r="H75" s="49">
        <f t="shared" si="4"/>
        <v>0</v>
      </c>
    </row>
    <row r="76" spans="2:8" ht="35.1" customHeight="1">
      <c r="B76" s="75" t="s">
        <v>132</v>
      </c>
      <c r="C76" s="63"/>
      <c r="D76" s="11" t="s">
        <v>133</v>
      </c>
      <c r="E76" s="31"/>
      <c r="F76" s="51"/>
      <c r="G76" s="50"/>
      <c r="H76" s="52"/>
    </row>
    <row r="77" spans="2:8" ht="35.1" customHeight="1">
      <c r="B77" s="17">
        <v>40</v>
      </c>
      <c r="C77" s="61"/>
      <c r="D77" s="26" t="s">
        <v>64</v>
      </c>
      <c r="E77" s="31" t="s">
        <v>9</v>
      </c>
      <c r="F77" s="70">
        <v>6</v>
      </c>
      <c r="G77" s="28"/>
      <c r="H77" s="49">
        <f t="shared" si="4"/>
        <v>0</v>
      </c>
    </row>
    <row r="78" spans="2:8" ht="35.1" customHeight="1">
      <c r="B78" s="17">
        <v>41</v>
      </c>
      <c r="C78" s="61"/>
      <c r="D78" s="26" t="s">
        <v>83</v>
      </c>
      <c r="E78" s="31" t="s">
        <v>9</v>
      </c>
      <c r="F78" s="70">
        <v>8</v>
      </c>
      <c r="G78" s="28"/>
      <c r="H78" s="49">
        <f t="shared" si="4"/>
        <v>0</v>
      </c>
    </row>
    <row r="79" spans="2:8" ht="35.1" customHeight="1">
      <c r="B79" s="75" t="s">
        <v>134</v>
      </c>
      <c r="C79" s="63"/>
      <c r="D79" s="11" t="s">
        <v>94</v>
      </c>
      <c r="E79" s="31"/>
      <c r="F79" s="51"/>
      <c r="G79" s="50"/>
      <c r="H79" s="52"/>
    </row>
    <row r="80" spans="2:8" ht="35.1" customHeight="1">
      <c r="B80" s="17">
        <v>42</v>
      </c>
      <c r="C80" s="61"/>
      <c r="D80" s="26" t="s">
        <v>85</v>
      </c>
      <c r="E80" s="31" t="s">
        <v>9</v>
      </c>
      <c r="F80" s="70">
        <v>2</v>
      </c>
      <c r="G80" s="28"/>
      <c r="H80" s="49">
        <f t="shared" si="4"/>
        <v>0</v>
      </c>
    </row>
    <row r="81" spans="2:8" ht="38.25">
      <c r="B81" s="17">
        <v>43</v>
      </c>
      <c r="C81" s="61"/>
      <c r="D81" s="26" t="s">
        <v>86</v>
      </c>
      <c r="E81" s="31" t="s">
        <v>9</v>
      </c>
      <c r="F81" s="70">
        <v>3</v>
      </c>
      <c r="G81" s="28"/>
      <c r="H81" s="49">
        <f t="shared" si="4"/>
        <v>0</v>
      </c>
    </row>
    <row r="82" spans="2:8" ht="35.1" customHeight="1">
      <c r="B82" s="17">
        <v>44</v>
      </c>
      <c r="C82" s="61"/>
      <c r="D82" s="26" t="s">
        <v>87</v>
      </c>
      <c r="E82" s="31" t="s">
        <v>7</v>
      </c>
      <c r="F82" s="70">
        <v>16</v>
      </c>
      <c r="G82" s="28"/>
      <c r="H82" s="49">
        <f t="shared" si="4"/>
        <v>0</v>
      </c>
    </row>
    <row r="83" spans="2:8" ht="35.1" customHeight="1">
      <c r="B83" s="17">
        <v>45</v>
      </c>
      <c r="C83" s="61"/>
      <c r="D83" s="26" t="s">
        <v>88</v>
      </c>
      <c r="E83" s="31" t="s">
        <v>9</v>
      </c>
      <c r="F83" s="70">
        <v>2</v>
      </c>
      <c r="G83" s="28"/>
      <c r="H83" s="49">
        <f t="shared" si="4"/>
        <v>0</v>
      </c>
    </row>
    <row r="84" spans="2:8" ht="35.1" customHeight="1">
      <c r="B84" s="17">
        <v>46</v>
      </c>
      <c r="C84" s="61"/>
      <c r="D84" s="26" t="s">
        <v>89</v>
      </c>
      <c r="E84" s="31" t="s">
        <v>7</v>
      </c>
      <c r="F84" s="70">
        <v>5.3</v>
      </c>
      <c r="G84" s="28"/>
      <c r="H84" s="49">
        <f t="shared" si="4"/>
        <v>0</v>
      </c>
    </row>
    <row r="85" spans="2:8" ht="35.1" customHeight="1">
      <c r="B85" s="17">
        <v>47</v>
      </c>
      <c r="C85" s="61"/>
      <c r="D85" s="26" t="s">
        <v>90</v>
      </c>
      <c r="E85" s="31" t="s">
        <v>16</v>
      </c>
      <c r="F85" s="70">
        <v>2</v>
      </c>
      <c r="G85" s="28"/>
      <c r="H85" s="49">
        <f t="shared" si="4"/>
        <v>0</v>
      </c>
    </row>
    <row r="86" spans="2:8" ht="35.1" customHeight="1">
      <c r="B86" s="17">
        <v>48</v>
      </c>
      <c r="C86" s="61"/>
      <c r="D86" s="26" t="s">
        <v>91</v>
      </c>
      <c r="E86" s="31" t="s">
        <v>10</v>
      </c>
      <c r="F86" s="70">
        <v>0.05</v>
      </c>
      <c r="G86" s="28"/>
      <c r="H86" s="49">
        <f t="shared" si="4"/>
        <v>0</v>
      </c>
    </row>
    <row r="87" spans="2:8" ht="35.1" customHeight="1">
      <c r="B87" s="17">
        <v>49</v>
      </c>
      <c r="C87" s="61"/>
      <c r="D87" s="26" t="s">
        <v>92</v>
      </c>
      <c r="E87" s="31" t="s">
        <v>93</v>
      </c>
      <c r="F87" s="70">
        <v>1</v>
      </c>
      <c r="G87" s="28"/>
      <c r="H87" s="49">
        <f t="shared" si="4"/>
        <v>0</v>
      </c>
    </row>
    <row r="88" spans="2:8" ht="35.1" hidden="1" customHeight="1">
      <c r="B88" s="17"/>
      <c r="C88" s="61"/>
      <c r="D88" s="26"/>
      <c r="E88" s="31"/>
      <c r="F88" s="70"/>
      <c r="G88" s="28"/>
      <c r="H88" s="49"/>
    </row>
    <row r="89" spans="2:8" ht="35.1" customHeight="1">
      <c r="B89" s="17"/>
      <c r="C89" s="62"/>
      <c r="D89" s="21" t="s">
        <v>84</v>
      </c>
      <c r="E89" s="50"/>
      <c r="F89" s="51"/>
      <c r="G89" s="50"/>
      <c r="H89" s="52">
        <f>SUBTOTAL(109,H71:H87)</f>
        <v>0</v>
      </c>
    </row>
    <row r="90" spans="2:8" ht="35.1" customHeight="1">
      <c r="B90" s="1" t="s">
        <v>108</v>
      </c>
      <c r="C90" s="66"/>
      <c r="D90" s="22" t="s">
        <v>94</v>
      </c>
      <c r="E90" s="54"/>
      <c r="F90" s="51"/>
      <c r="G90" s="50"/>
      <c r="H90" s="52"/>
    </row>
    <row r="91" spans="2:8" ht="35.1" customHeight="1">
      <c r="B91" s="17">
        <v>50</v>
      </c>
      <c r="C91" s="61"/>
      <c r="D91" s="26" t="s">
        <v>95</v>
      </c>
      <c r="E91" s="31" t="s">
        <v>10</v>
      </c>
      <c r="F91" s="70">
        <v>357.6</v>
      </c>
      <c r="G91" s="28"/>
      <c r="H91" s="49">
        <f t="shared" ref="H91:H102" si="5">ROUND(G91*F91,2)</f>
        <v>0</v>
      </c>
    </row>
    <row r="92" spans="2:8" ht="35.1" customHeight="1">
      <c r="B92" s="17">
        <v>51</v>
      </c>
      <c r="C92" s="61"/>
      <c r="D92" s="26" t="s">
        <v>96</v>
      </c>
      <c r="E92" s="31" t="s">
        <v>7</v>
      </c>
      <c r="F92" s="70">
        <v>18</v>
      </c>
      <c r="G92" s="28"/>
      <c r="H92" s="49">
        <f t="shared" si="5"/>
        <v>0</v>
      </c>
    </row>
    <row r="93" spans="2:8" ht="35.1" customHeight="1">
      <c r="B93" s="17">
        <v>52</v>
      </c>
      <c r="C93" s="61"/>
      <c r="D93" s="26" t="s">
        <v>97</v>
      </c>
      <c r="E93" s="31" t="s">
        <v>7</v>
      </c>
      <c r="F93" s="70">
        <v>68</v>
      </c>
      <c r="G93" s="28"/>
      <c r="H93" s="49">
        <f t="shared" si="5"/>
        <v>0</v>
      </c>
    </row>
    <row r="94" spans="2:8" ht="35.1" customHeight="1">
      <c r="B94" s="17">
        <v>53</v>
      </c>
      <c r="C94" s="61"/>
      <c r="D94" s="26" t="s">
        <v>98</v>
      </c>
      <c r="E94" s="31" t="s">
        <v>16</v>
      </c>
      <c r="F94" s="70">
        <v>5</v>
      </c>
      <c r="G94" s="28"/>
      <c r="H94" s="49">
        <f t="shared" si="5"/>
        <v>0</v>
      </c>
    </row>
    <row r="95" spans="2:8" ht="35.1" customHeight="1">
      <c r="B95" s="17">
        <v>54</v>
      </c>
      <c r="C95" s="61"/>
      <c r="D95" s="26" t="s">
        <v>99</v>
      </c>
      <c r="E95" s="31" t="s">
        <v>16</v>
      </c>
      <c r="F95" s="70">
        <v>5</v>
      </c>
      <c r="G95" s="28"/>
      <c r="H95" s="49">
        <f t="shared" si="5"/>
        <v>0</v>
      </c>
    </row>
    <row r="96" spans="2:8" ht="35.1" customHeight="1">
      <c r="B96" s="17">
        <v>55</v>
      </c>
      <c r="C96" s="61"/>
      <c r="D96" s="26" t="s">
        <v>100</v>
      </c>
      <c r="E96" s="31" t="s">
        <v>16</v>
      </c>
      <c r="F96" s="70">
        <v>3</v>
      </c>
      <c r="G96" s="28"/>
      <c r="H96" s="49">
        <f t="shared" si="5"/>
        <v>0</v>
      </c>
    </row>
    <row r="97" spans="2:8" ht="35.1" customHeight="1">
      <c r="B97" s="17">
        <v>56</v>
      </c>
      <c r="C97" s="61"/>
      <c r="D97" s="26" t="s">
        <v>101</v>
      </c>
      <c r="E97" s="31" t="s">
        <v>16</v>
      </c>
      <c r="F97" s="70">
        <v>3</v>
      </c>
      <c r="G97" s="28"/>
      <c r="H97" s="49">
        <f t="shared" si="5"/>
        <v>0</v>
      </c>
    </row>
    <row r="98" spans="2:8" ht="35.1" customHeight="1">
      <c r="B98" s="17">
        <v>57</v>
      </c>
      <c r="C98" s="61"/>
      <c r="D98" s="26" t="s">
        <v>102</v>
      </c>
      <c r="E98" s="31" t="s">
        <v>7</v>
      </c>
      <c r="F98" s="70">
        <v>45</v>
      </c>
      <c r="G98" s="28"/>
      <c r="H98" s="49">
        <f t="shared" si="5"/>
        <v>0</v>
      </c>
    </row>
    <row r="99" spans="2:8" ht="35.1" customHeight="1">
      <c r="B99" s="17">
        <v>58</v>
      </c>
      <c r="C99" s="61"/>
      <c r="D99" s="26" t="s">
        <v>103</v>
      </c>
      <c r="E99" s="31" t="s">
        <v>7</v>
      </c>
      <c r="F99" s="70">
        <v>45</v>
      </c>
      <c r="G99" s="28"/>
      <c r="H99" s="49">
        <f t="shared" si="5"/>
        <v>0</v>
      </c>
    </row>
    <row r="100" spans="2:8" ht="35.1" customHeight="1">
      <c r="B100" s="17">
        <v>59</v>
      </c>
      <c r="C100" s="61"/>
      <c r="D100" s="26" t="s">
        <v>104</v>
      </c>
      <c r="E100" s="31" t="s">
        <v>16</v>
      </c>
      <c r="F100" s="70">
        <v>1</v>
      </c>
      <c r="G100" s="28"/>
      <c r="H100" s="49">
        <f t="shared" si="5"/>
        <v>0</v>
      </c>
    </row>
    <row r="101" spans="2:8" ht="35.1" customHeight="1">
      <c r="B101" s="17">
        <v>60</v>
      </c>
      <c r="C101" s="61"/>
      <c r="D101" s="26" t="s">
        <v>105</v>
      </c>
      <c r="E101" s="31" t="s">
        <v>16</v>
      </c>
      <c r="F101" s="70">
        <v>1</v>
      </c>
      <c r="G101" s="28"/>
      <c r="H101" s="49">
        <f t="shared" si="5"/>
        <v>0</v>
      </c>
    </row>
    <row r="102" spans="2:8" ht="35.1" customHeight="1">
      <c r="B102" s="17">
        <v>61</v>
      </c>
      <c r="C102" s="61"/>
      <c r="D102" s="26" t="s">
        <v>106</v>
      </c>
      <c r="E102" s="31" t="s">
        <v>16</v>
      </c>
      <c r="F102" s="70">
        <v>1</v>
      </c>
      <c r="G102" s="28"/>
      <c r="H102" s="49">
        <f t="shared" si="5"/>
        <v>0</v>
      </c>
    </row>
    <row r="103" spans="2:8" ht="35.1" customHeight="1">
      <c r="B103" s="17"/>
      <c r="C103" s="62"/>
      <c r="D103" s="21" t="s">
        <v>107</v>
      </c>
      <c r="E103" s="50"/>
      <c r="F103" s="51"/>
      <c r="G103" s="50"/>
      <c r="H103" s="52">
        <f>SUBTOTAL(109,H91:H102)</f>
        <v>0</v>
      </c>
    </row>
    <row r="104" spans="2:8" ht="35.1" customHeight="1">
      <c r="B104" s="1" t="s">
        <v>136</v>
      </c>
      <c r="C104" s="66"/>
      <c r="D104" s="22" t="s">
        <v>25</v>
      </c>
      <c r="E104" s="54"/>
      <c r="F104" s="51"/>
      <c r="G104" s="54"/>
      <c r="H104" s="55"/>
    </row>
    <row r="105" spans="2:8" ht="35.1" customHeight="1">
      <c r="B105" s="57">
        <v>62</v>
      </c>
      <c r="C105" s="35"/>
      <c r="D105" s="33" t="s">
        <v>17</v>
      </c>
      <c r="E105" s="32" t="s">
        <v>16</v>
      </c>
      <c r="F105" s="39">
        <v>1</v>
      </c>
      <c r="G105" s="56"/>
      <c r="H105" s="49">
        <f>ROUND(G105*F105,2)</f>
        <v>0</v>
      </c>
    </row>
    <row r="106" spans="2:8" ht="35.1" customHeight="1">
      <c r="B106" s="57"/>
      <c r="C106" s="35"/>
      <c r="D106" s="23" t="s">
        <v>26</v>
      </c>
      <c r="E106" s="54"/>
      <c r="F106" s="51"/>
      <c r="G106" s="54"/>
      <c r="H106" s="53">
        <f>SUBTOTAL(109,H105:H105)</f>
        <v>0</v>
      </c>
    </row>
    <row r="107" spans="2:8" ht="32.25" customHeight="1" thickBot="1">
      <c r="B107" s="77" t="s">
        <v>18</v>
      </c>
      <c r="C107" s="78"/>
      <c r="D107" s="78"/>
      <c r="E107" s="78"/>
      <c r="F107" s="78"/>
      <c r="G107" s="79"/>
      <c r="H107" s="29">
        <f>SUBTOTAL(109,H8:H106)</f>
        <v>0</v>
      </c>
    </row>
    <row r="108" spans="2:8" ht="32.25" customHeight="1" thickBot="1">
      <c r="B108" s="77" t="s">
        <v>22</v>
      </c>
      <c r="C108" s="78"/>
      <c r="D108" s="78"/>
      <c r="E108" s="78"/>
      <c r="F108" s="78"/>
      <c r="G108" s="79"/>
      <c r="H108" s="29">
        <f>ROUND(H107*0.23,2)</f>
        <v>0</v>
      </c>
    </row>
    <row r="109" spans="2:8" ht="32.25" customHeight="1" thickBot="1">
      <c r="B109" s="77" t="s">
        <v>23</v>
      </c>
      <c r="C109" s="78"/>
      <c r="D109" s="78"/>
      <c r="E109" s="78"/>
      <c r="F109" s="78"/>
      <c r="G109" s="79"/>
      <c r="H109" s="29">
        <f>SUM(H107:H108)</f>
        <v>0</v>
      </c>
    </row>
    <row r="110" spans="2:8">
      <c r="B110" s="68"/>
      <c r="C110" s="12"/>
      <c r="D110" s="13"/>
      <c r="E110" s="14"/>
      <c r="F110" s="18"/>
      <c r="G110" s="14"/>
      <c r="H110" s="15"/>
    </row>
    <row r="111" spans="2:8">
      <c r="B111" s="16"/>
      <c r="C111" s="16"/>
      <c r="D111" s="13"/>
      <c r="E111" s="14"/>
      <c r="F111" s="18"/>
      <c r="G111" s="14"/>
      <c r="H111" s="15"/>
    </row>
    <row r="112" spans="2:8">
      <c r="B112" s="12"/>
      <c r="C112" s="12"/>
      <c r="D112" s="13"/>
      <c r="E112" s="14"/>
      <c r="F112" s="18"/>
      <c r="G112" s="14"/>
      <c r="H112" s="15"/>
    </row>
  </sheetData>
  <sheetProtection algorithmName="SHA-512" hashValue="JkrO7T/8jN6Qp7nP9Q3hfapIsg4Gz56hxokuDIZDUvEttRH9RmAca0X2h8rIGscQjHJ8kPu5oJo5QhJuqc7Bng==" saltValue="uFnKGcDS35WlDwUVVg1ojg==" spinCount="100000" sheet="1" selectLockedCells="1"/>
  <mergeCells count="5">
    <mergeCell ref="B3:H3"/>
    <mergeCell ref="B107:G107"/>
    <mergeCell ref="B2:H2"/>
    <mergeCell ref="B108:G108"/>
    <mergeCell ref="B109:G109"/>
  </mergeCells>
  <phoneticPr fontId="15" type="noConversion"/>
  <pageMargins left="0.74803149606299213" right="0.74803149606299213" top="0.39370078740157483" bottom="0.98425196850393704" header="0.51181102362204722" footer="0.51181102362204722"/>
  <pageSetup scale="55" orientation="portrait" r:id="rId1"/>
  <headerFooter alignWithMargins="0">
    <oddFooter>&amp;CDRMG
Gdańsk, ul. Żaglowa 11&amp;RStrona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Kosztorys_Starowiślna</vt:lpstr>
      <vt:lpstr>Kosztorys_Starowiślna!Obszar_wydruku</vt:lpstr>
      <vt:lpstr>Kosztorys_Starowiślna!Tytuły_wydruku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Makowska Katarzyna</dc:creator>
  <cp:keywords/>
  <dc:description/>
  <cp:lastModifiedBy>Trajdos Cezary</cp:lastModifiedBy>
  <cp:revision/>
  <cp:lastPrinted>2022-02-28T10:59:06Z</cp:lastPrinted>
  <dcterms:created xsi:type="dcterms:W3CDTF">2017-05-10T12:13:21Z</dcterms:created>
  <dcterms:modified xsi:type="dcterms:W3CDTF">2023-10-04T04:31:19Z</dcterms:modified>
  <cp:category/>
  <cp:contentStatus/>
</cp:coreProperties>
</file>